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6955" windowHeight="13005" activeTab="0"/>
  </bookViews>
  <sheets>
    <sheet name="成绩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<sst xmlns="http://schemas.openxmlformats.org/spreadsheetml/2006/main" count="52" uniqueCount="41">
  <si>
    <r>
      <t>2017</t>
    </r>
    <r>
      <rPr>
        <b/>
        <sz val="18"/>
        <rFont val="宋体"/>
        <family val="0"/>
      </rPr>
      <t>年武汉大学中国南极测绘研究中心夏令营成绩汇总表</t>
    </r>
  </si>
  <si>
    <r>
      <rPr>
        <sz val="16"/>
        <rFont val="宋体"/>
        <family val="0"/>
      </rPr>
      <t>序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号</t>
    </r>
  </si>
  <si>
    <t>报名号</t>
  </si>
  <si>
    <r>
      <rPr>
        <sz val="16"/>
        <rFont val="宋体"/>
        <family val="0"/>
      </rPr>
      <t>姓名</t>
    </r>
  </si>
  <si>
    <r>
      <rPr>
        <sz val="16"/>
        <rFont val="宋体"/>
        <family val="0"/>
      </rPr>
      <t>报考专业</t>
    </r>
  </si>
  <si>
    <r>
      <rPr>
        <sz val="14"/>
        <rFont val="宋体"/>
        <family val="0"/>
      </rPr>
      <t>背景评估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（权重</t>
    </r>
    <r>
      <rPr>
        <sz val="14"/>
        <rFont val="Times New Roman"/>
        <family val="1"/>
      </rPr>
      <t>40%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</si>
  <si>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英语面试成绩
（权重</t>
    </r>
    <r>
      <rPr>
        <sz val="14"/>
        <rFont val="Times New Roman"/>
        <family val="1"/>
      </rPr>
      <t>10%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</si>
  <si>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综合面试成绩
（权重</t>
    </r>
    <r>
      <rPr>
        <sz val="14"/>
        <rFont val="Times New Roman"/>
        <family val="1"/>
      </rPr>
      <t>30%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</si>
  <si>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笔试成绩（权重</t>
    </r>
    <r>
      <rPr>
        <sz val="14"/>
        <rFont val="Times New Roman"/>
        <family val="1"/>
      </rPr>
      <t>20%</t>
    </r>
    <r>
      <rPr>
        <sz val="14"/>
        <rFont val="宋体"/>
        <family val="0"/>
      </rPr>
      <t>）</t>
    </r>
  </si>
  <si>
    <r>
      <rPr>
        <sz val="16"/>
        <rFont val="宋体"/>
        <family val="0"/>
      </rPr>
      <t>总评成绩</t>
    </r>
  </si>
  <si>
    <t>20171048616088</t>
  </si>
  <si>
    <t>李博</t>
  </si>
  <si>
    <t>大地测量学与测量工程</t>
  </si>
  <si>
    <t>20171048611903</t>
  </si>
  <si>
    <t>杨文艳</t>
  </si>
  <si>
    <t>摄影测量与遥感</t>
  </si>
  <si>
    <t>20171048616580</t>
  </si>
  <si>
    <t>马超</t>
  </si>
  <si>
    <t>20171048601208</t>
  </si>
  <si>
    <t>刘相臣</t>
  </si>
  <si>
    <t>20171048600196</t>
  </si>
  <si>
    <t>汪楚涯</t>
  </si>
  <si>
    <t>20171048600153</t>
  </si>
  <si>
    <t>陈颖</t>
  </si>
  <si>
    <t>地图制图学与地理信息工程</t>
  </si>
  <si>
    <t>20171048613331</t>
  </si>
  <si>
    <t>赵建</t>
  </si>
  <si>
    <t>20171048619211</t>
  </si>
  <si>
    <t>季皓聪</t>
  </si>
  <si>
    <t>20171048614228</t>
  </si>
  <si>
    <t>杨子健</t>
  </si>
  <si>
    <t>20171048618053</t>
  </si>
  <si>
    <t>黄文彪</t>
  </si>
  <si>
    <t>20171048607625</t>
  </si>
  <si>
    <t>韩珍珍</t>
  </si>
  <si>
    <t>20171048600207</t>
  </si>
  <si>
    <t>王苗姜</t>
  </si>
  <si>
    <t>20171048600535</t>
  </si>
  <si>
    <t>温耀辉</t>
  </si>
  <si>
    <t>20171048603509</t>
  </si>
  <si>
    <t>马赫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</si>
</sst>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.5"/>
      <name val="Times New Roman"/>
      <family val="1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5;&#26497;&#20013;&#24515;2017&#24180;&#22799;&#20196;&#33829;&#25104;&#32489;&#35760;&#24405;&#1228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记录表（打印）"/>
      <sheetName val="计算表"/>
      <sheetName val="成绩汇总表"/>
      <sheetName val="参营营员情况一览表"/>
    </sheetNames>
    <sheetDataSet>
      <sheetData sheetId="1">
        <row r="4">
          <cell r="J4">
            <v>80.16666666666667</v>
          </cell>
          <cell r="Q4">
            <v>79.66666666666667</v>
          </cell>
        </row>
        <row r="5">
          <cell r="J5">
            <v>86.66666666666667</v>
          </cell>
          <cell r="Q5">
            <v>87.33333333333333</v>
          </cell>
        </row>
        <row r="6">
          <cell r="J6">
            <v>86.66666666666667</v>
          </cell>
          <cell r="Q6">
            <v>87.33333333333333</v>
          </cell>
        </row>
        <row r="7">
          <cell r="J7">
            <v>88.33333333333333</v>
          </cell>
          <cell r="Q7">
            <v>87.5</v>
          </cell>
        </row>
        <row r="8">
          <cell r="J8">
            <v>85.66666666666667</v>
          </cell>
          <cell r="Q8">
            <v>87.5</v>
          </cell>
        </row>
        <row r="9">
          <cell r="J9">
            <v>78.16666666666667</v>
          </cell>
          <cell r="Q9">
            <v>78.33333333333333</v>
          </cell>
        </row>
        <row r="10">
          <cell r="J10">
            <v>86</v>
          </cell>
          <cell r="Q10">
            <v>88.16666666666667</v>
          </cell>
        </row>
        <row r="11">
          <cell r="J11">
            <v>77.5</v>
          </cell>
          <cell r="Q11">
            <v>77.5</v>
          </cell>
        </row>
        <row r="12">
          <cell r="J12">
            <v>86.16666666666667</v>
          </cell>
          <cell r="Q12">
            <v>87.5</v>
          </cell>
        </row>
        <row r="13">
          <cell r="J13">
            <v>89</v>
          </cell>
          <cell r="Q13">
            <v>88.66666666666667</v>
          </cell>
        </row>
        <row r="14">
          <cell r="J14">
            <v>89</v>
          </cell>
          <cell r="Q14">
            <v>87</v>
          </cell>
        </row>
        <row r="15">
          <cell r="J15">
            <v>87.33333333333333</v>
          </cell>
          <cell r="Q15">
            <v>87.66666666666667</v>
          </cell>
        </row>
        <row r="16">
          <cell r="J16">
            <v>75.33333333333333</v>
          </cell>
          <cell r="Q16">
            <v>77.33333333333333</v>
          </cell>
        </row>
        <row r="17">
          <cell r="J17">
            <v>88.16666666666667</v>
          </cell>
          <cell r="Q17">
            <v>88.33333333333333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90" zoomScaleNormal="90" zoomScalePageLayoutView="0" workbookViewId="0" topLeftCell="A1">
      <selection activeCell="K2" sqref="K1:W65536"/>
    </sheetView>
  </sheetViews>
  <sheetFormatPr defaultColWidth="9.00390625" defaultRowHeight="14.25"/>
  <cols>
    <col min="1" max="1" width="4.75390625" style="19" customWidth="1"/>
    <col min="2" max="2" width="17.75390625" style="1" customWidth="1"/>
    <col min="3" max="3" width="8.75390625" style="1" customWidth="1"/>
    <col min="4" max="4" width="29.75390625" style="1" customWidth="1"/>
    <col min="5" max="5" width="15.125" style="1" customWidth="1"/>
    <col min="6" max="7" width="17.50390625" style="1" bestFit="1" customWidth="1"/>
    <col min="8" max="8" width="14.875" style="20" customWidth="1"/>
    <col min="9" max="9" width="11.625" style="1" customWidth="1"/>
    <col min="10" max="16384" width="9.00390625" style="1" customWidth="1"/>
  </cols>
  <sheetData>
    <row r="1" spans="1:9" ht="3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0" ht="45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8"/>
    </row>
    <row r="3" spans="1:10" s="16" customFormat="1" ht="39.75" customHeight="1">
      <c r="A3" s="9">
        <v>1</v>
      </c>
      <c r="B3" s="10" t="s">
        <v>10</v>
      </c>
      <c r="C3" s="10" t="s">
        <v>11</v>
      </c>
      <c r="D3" s="11" t="s">
        <v>12</v>
      </c>
      <c r="E3" s="12">
        <v>53</v>
      </c>
      <c r="F3" s="12">
        <f>'[1]计算表'!J4</f>
        <v>80.16666666666667</v>
      </c>
      <c r="G3" s="12">
        <f>'[1]计算表'!Q4</f>
        <v>79.66666666666667</v>
      </c>
      <c r="H3" s="12">
        <v>80</v>
      </c>
      <c r="I3" s="13">
        <f>E3*0.4+F3*0.1+G3*0.3+H3*0.2</f>
        <v>69.11666666666667</v>
      </c>
      <c r="J3" s="14"/>
    </row>
    <row r="4" spans="1:10" s="16" customFormat="1" ht="39.75" customHeight="1">
      <c r="A4" s="9">
        <v>2</v>
      </c>
      <c r="B4" s="10" t="s">
        <v>16</v>
      </c>
      <c r="C4" s="10" t="s">
        <v>17</v>
      </c>
      <c r="D4" s="11" t="s">
        <v>12</v>
      </c>
      <c r="E4" s="12">
        <v>66</v>
      </c>
      <c r="F4" s="12">
        <f>'[1]计算表'!J5</f>
        <v>86.66666666666667</v>
      </c>
      <c r="G4" s="12">
        <f>'[1]计算表'!Q5</f>
        <v>87.33333333333333</v>
      </c>
      <c r="H4" s="12">
        <v>80</v>
      </c>
      <c r="I4" s="13">
        <f>E4*0.4+F4*0.1+G4*0.3+H4*0.2</f>
        <v>77.26666666666667</v>
      </c>
      <c r="J4" s="14"/>
    </row>
    <row r="5" spans="1:10" s="16" customFormat="1" ht="39.75" customHeight="1">
      <c r="A5" s="9">
        <v>3</v>
      </c>
      <c r="B5" s="10" t="s">
        <v>20</v>
      </c>
      <c r="C5" s="10" t="s">
        <v>21</v>
      </c>
      <c r="D5" s="11" t="s">
        <v>12</v>
      </c>
      <c r="E5" s="12">
        <v>58</v>
      </c>
      <c r="F5" s="12">
        <f>'[1]计算表'!J6</f>
        <v>86.66666666666667</v>
      </c>
      <c r="G5" s="12">
        <f>'[1]计算表'!Q6</f>
        <v>87.33333333333333</v>
      </c>
      <c r="H5" s="12">
        <v>82</v>
      </c>
      <c r="I5" s="13">
        <f>E5*0.4+F5*0.1+G5*0.3+H5*0.2</f>
        <v>74.46666666666667</v>
      </c>
      <c r="J5" s="14"/>
    </row>
    <row r="6" spans="1:10" s="16" customFormat="1" ht="39.75" customHeight="1">
      <c r="A6" s="9">
        <v>4</v>
      </c>
      <c r="B6" s="10" t="s">
        <v>25</v>
      </c>
      <c r="C6" s="10" t="s">
        <v>26</v>
      </c>
      <c r="D6" s="11" t="s">
        <v>12</v>
      </c>
      <c r="E6" s="12">
        <v>58</v>
      </c>
      <c r="F6" s="12">
        <f>'[1]计算表'!J7</f>
        <v>88.33333333333333</v>
      </c>
      <c r="G6" s="12">
        <f>'[1]计算表'!Q7</f>
        <v>87.5</v>
      </c>
      <c r="H6" s="12">
        <v>87</v>
      </c>
      <c r="I6" s="13">
        <f aca="true" t="shared" si="0" ref="I6:I12">E6*0.4+F6*0.1+G6*0.3+H6*0.2</f>
        <v>75.68333333333334</v>
      </c>
      <c r="J6" s="14"/>
    </row>
    <row r="7" spans="1:10" s="16" customFormat="1" ht="39.75" customHeight="1">
      <c r="A7" s="9">
        <v>5</v>
      </c>
      <c r="B7" s="10" t="s">
        <v>29</v>
      </c>
      <c r="C7" s="10" t="s">
        <v>30</v>
      </c>
      <c r="D7" s="11" t="s">
        <v>12</v>
      </c>
      <c r="E7" s="12">
        <v>58</v>
      </c>
      <c r="F7" s="12">
        <f>'[1]计算表'!J8</f>
        <v>85.66666666666667</v>
      </c>
      <c r="G7" s="12">
        <f>'[1]计算表'!Q8</f>
        <v>87.5</v>
      </c>
      <c r="H7" s="12">
        <v>95</v>
      </c>
      <c r="I7" s="13">
        <f t="shared" si="0"/>
        <v>77.01666666666668</v>
      </c>
      <c r="J7" s="17"/>
    </row>
    <row r="8" spans="1:10" s="16" customFormat="1" ht="39.75" customHeight="1">
      <c r="A8" s="9">
        <v>6</v>
      </c>
      <c r="B8" s="10" t="s">
        <v>31</v>
      </c>
      <c r="C8" s="10" t="s">
        <v>32</v>
      </c>
      <c r="D8" s="11" t="s">
        <v>12</v>
      </c>
      <c r="E8" s="12">
        <v>51</v>
      </c>
      <c r="F8" s="12">
        <f>'[1]计算表'!J9</f>
        <v>78.16666666666667</v>
      </c>
      <c r="G8" s="12">
        <f>'[1]计算表'!Q9</f>
        <v>78.33333333333333</v>
      </c>
      <c r="H8" s="12">
        <v>70</v>
      </c>
      <c r="I8" s="13">
        <f t="shared" si="0"/>
        <v>65.71666666666667</v>
      </c>
      <c r="J8" s="15"/>
    </row>
    <row r="9" spans="1:9" s="16" customFormat="1" ht="39.75" customHeight="1">
      <c r="A9" s="9">
        <v>7</v>
      </c>
      <c r="B9" s="10" t="s">
        <v>18</v>
      </c>
      <c r="C9" s="10" t="s">
        <v>19</v>
      </c>
      <c r="D9" s="11" t="s">
        <v>15</v>
      </c>
      <c r="E9" s="12">
        <v>65</v>
      </c>
      <c r="F9" s="12">
        <f>'[1]计算表'!J10</f>
        <v>86</v>
      </c>
      <c r="G9" s="12">
        <f>'[1]计算表'!Q10</f>
        <v>88.16666666666667</v>
      </c>
      <c r="H9" s="12">
        <v>90</v>
      </c>
      <c r="I9" s="13">
        <f t="shared" si="0"/>
        <v>79.05</v>
      </c>
    </row>
    <row r="10" spans="1:9" s="16" customFormat="1" ht="39.75" customHeight="1">
      <c r="A10" s="9">
        <v>8</v>
      </c>
      <c r="B10" s="10" t="s">
        <v>35</v>
      </c>
      <c r="C10" s="10" t="s">
        <v>36</v>
      </c>
      <c r="D10" s="11" t="s">
        <v>15</v>
      </c>
      <c r="E10" s="12">
        <v>66</v>
      </c>
      <c r="F10" s="12">
        <f>'[1]计算表'!J11</f>
        <v>77.5</v>
      </c>
      <c r="G10" s="12">
        <f>'[1]计算表'!Q11</f>
        <v>77.5</v>
      </c>
      <c r="H10" s="12">
        <v>82</v>
      </c>
      <c r="I10" s="13">
        <f t="shared" si="0"/>
        <v>73.80000000000001</v>
      </c>
    </row>
    <row r="11" spans="1:10" s="16" customFormat="1" ht="39.75" customHeight="1">
      <c r="A11" s="9">
        <v>9</v>
      </c>
      <c r="B11" s="10" t="s">
        <v>37</v>
      </c>
      <c r="C11" s="10" t="s">
        <v>38</v>
      </c>
      <c r="D11" s="11" t="s">
        <v>15</v>
      </c>
      <c r="E11" s="12">
        <v>56</v>
      </c>
      <c r="F11" s="12">
        <f>'[1]计算表'!J12</f>
        <v>86.16666666666667</v>
      </c>
      <c r="G11" s="12">
        <f>'[1]计算表'!Q12</f>
        <v>87.5</v>
      </c>
      <c r="H11" s="12">
        <v>88</v>
      </c>
      <c r="I11" s="13">
        <f t="shared" si="0"/>
        <v>74.86666666666667</v>
      </c>
      <c r="J11" s="15"/>
    </row>
    <row r="12" spans="1:10" s="16" customFormat="1" ht="39.75" customHeight="1">
      <c r="A12" s="9">
        <v>10</v>
      </c>
      <c r="B12" s="10" t="s">
        <v>13</v>
      </c>
      <c r="C12" s="10" t="s">
        <v>14</v>
      </c>
      <c r="D12" s="11" t="s">
        <v>15</v>
      </c>
      <c r="E12" s="12">
        <v>80</v>
      </c>
      <c r="F12" s="12">
        <f>'[1]计算表'!J13</f>
        <v>89</v>
      </c>
      <c r="G12" s="12">
        <f>'[1]计算表'!Q13</f>
        <v>88.66666666666667</v>
      </c>
      <c r="H12" s="12">
        <v>88</v>
      </c>
      <c r="I12" s="13">
        <f t="shared" si="0"/>
        <v>85.1</v>
      </c>
      <c r="J12" s="15"/>
    </row>
    <row r="13" spans="1:10" s="16" customFormat="1" ht="39.75" customHeight="1">
      <c r="A13" s="9">
        <v>11</v>
      </c>
      <c r="B13" s="10" t="s">
        <v>33</v>
      </c>
      <c r="C13" s="10" t="s">
        <v>34</v>
      </c>
      <c r="D13" s="11" t="s">
        <v>24</v>
      </c>
      <c r="E13" s="12">
        <v>58</v>
      </c>
      <c r="F13" s="12">
        <f>'[1]计算表'!J14</f>
        <v>89</v>
      </c>
      <c r="G13" s="12">
        <f>'[1]计算表'!Q14</f>
        <v>87</v>
      </c>
      <c r="H13" s="12">
        <v>90</v>
      </c>
      <c r="I13" s="13">
        <f>E13*0.4+F13*0.1+G13*0.3+H13*0.2</f>
        <v>76.2</v>
      </c>
      <c r="J13" s="15"/>
    </row>
    <row r="14" spans="1:10" s="16" customFormat="1" ht="39.75" customHeight="1">
      <c r="A14" s="9">
        <v>12</v>
      </c>
      <c r="B14" s="10" t="s">
        <v>27</v>
      </c>
      <c r="C14" s="10" t="s">
        <v>28</v>
      </c>
      <c r="D14" s="11" t="s">
        <v>24</v>
      </c>
      <c r="E14" s="12">
        <v>63</v>
      </c>
      <c r="F14" s="12">
        <f>'[1]计算表'!J15</f>
        <v>87.33333333333333</v>
      </c>
      <c r="G14" s="12">
        <f>'[1]计算表'!Q15</f>
        <v>87.66666666666667</v>
      </c>
      <c r="H14" s="12">
        <v>86</v>
      </c>
      <c r="I14" s="13">
        <f>E14*0.4+F14*0.1+G14*0.3+H14*0.2</f>
        <v>77.43333333333334</v>
      </c>
      <c r="J14" s="15"/>
    </row>
    <row r="15" spans="1:10" s="16" customFormat="1" ht="39.75" customHeight="1">
      <c r="A15" s="9">
        <v>13</v>
      </c>
      <c r="B15" s="10" t="s">
        <v>39</v>
      </c>
      <c r="C15" s="10" t="s">
        <v>40</v>
      </c>
      <c r="D15" s="11" t="s">
        <v>24</v>
      </c>
      <c r="E15" s="12">
        <v>61</v>
      </c>
      <c r="F15" s="12">
        <f>'[1]计算表'!J16</f>
        <v>75.33333333333333</v>
      </c>
      <c r="G15" s="12">
        <f>'[1]计算表'!Q16</f>
        <v>77.33333333333333</v>
      </c>
      <c r="H15" s="12">
        <v>70</v>
      </c>
      <c r="I15" s="13">
        <f>E15*0.4+F15*0.1+G15*0.3+H15*0.2</f>
        <v>69.13333333333334</v>
      </c>
      <c r="J15" s="15"/>
    </row>
    <row r="16" spans="1:10" s="16" customFormat="1" ht="39.75" customHeight="1">
      <c r="A16" s="9">
        <v>14</v>
      </c>
      <c r="B16" s="10" t="s">
        <v>22</v>
      </c>
      <c r="C16" s="10" t="s">
        <v>23</v>
      </c>
      <c r="D16" s="11" t="s">
        <v>24</v>
      </c>
      <c r="E16" s="12">
        <v>65</v>
      </c>
      <c r="F16" s="12">
        <f>'[1]计算表'!J17</f>
        <v>88.16666666666667</v>
      </c>
      <c r="G16" s="12">
        <f>'[1]计算表'!Q17</f>
        <v>88.33333333333333</v>
      </c>
      <c r="H16" s="12">
        <v>88</v>
      </c>
      <c r="I16" s="13">
        <f>E16*0.4+F16*0.1+G16*0.3+H16*0.2</f>
        <v>78.91666666666666</v>
      </c>
      <c r="J16" s="18"/>
    </row>
  </sheetData>
  <sheetProtection/>
  <mergeCells count="1">
    <mergeCell ref="A1:I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2017-07-12T01:33:50Z</dcterms:created>
  <dcterms:modified xsi:type="dcterms:W3CDTF">2017-07-12T05:06:35Z</dcterms:modified>
  <cp:category/>
  <cp:version/>
  <cp:contentType/>
  <cp:contentStatus/>
</cp:coreProperties>
</file>